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4C6B9309-2E0C-4376-8EA5-AA3783CCC061}" xr6:coauthVersionLast="45" xr6:coauthVersionMax="45" xr10:uidLastSave="{00000000-0000-0000-0000-000000000000}"/>
  <bookViews>
    <workbookView xWindow="1230" yWindow="135" windowWidth="25515" windowHeight="1365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H35" i="1"/>
  <c r="D35" i="1"/>
  <c r="C35" i="1"/>
  <c r="K35" i="1" l="1"/>
  <c r="J35" i="1"/>
  <c r="F35" i="1"/>
  <c r="E35" i="1"/>
  <c r="M3" i="1" l="1"/>
  <c r="N3" i="1"/>
  <c r="O3" i="1"/>
  <c r="P3" i="1"/>
  <c r="M4" i="1"/>
  <c r="N4" i="1"/>
  <c r="O4" i="1"/>
  <c r="P4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35" i="1" l="1"/>
  <c r="G29" i="1"/>
  <c r="G30" i="1"/>
  <c r="G31" i="1"/>
  <c r="G32" i="1"/>
  <c r="G33" i="1"/>
  <c r="G3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5" i="1" l="1"/>
  <c r="O35" i="1" l="1"/>
  <c r="P35" i="1"/>
  <c r="M35" i="1"/>
  <c r="N35" i="1"/>
</calcChain>
</file>

<file path=xl/sharedStrings.xml><?xml version="1.0" encoding="utf-8"?>
<sst xmlns="http://schemas.openxmlformats.org/spreadsheetml/2006/main" count="55" uniqueCount="47">
  <si>
    <t>Наименование ГУЗ ЯО</t>
  </si>
  <si>
    <t>Код организации</t>
  </si>
  <si>
    <t>Большесельская ЦРБ</t>
  </si>
  <si>
    <t>Борисоглебская ЦРБ</t>
  </si>
  <si>
    <t>Брейтовская ЦРБ</t>
  </si>
  <si>
    <t>Гаврилов-Ямская ЦРБ</t>
  </si>
  <si>
    <t>Даниловская ЦРБ</t>
  </si>
  <si>
    <t>Любимская ЦРБ</t>
  </si>
  <si>
    <t>ЦРБ им. Д.Л. Соколова</t>
  </si>
  <si>
    <t>Некоузская ЦРБ</t>
  </si>
  <si>
    <t>Некрасовская ЦРБ</t>
  </si>
  <si>
    <t>Бурмакинская РБ №1</t>
  </si>
  <si>
    <t>Переславская ЦРБ</t>
  </si>
  <si>
    <t>Пречистенская ЦРБ</t>
  </si>
  <si>
    <t>Пошехонская ЦРБ</t>
  </si>
  <si>
    <t>Ростовская ЦРБ</t>
  </si>
  <si>
    <t>Рыбинская ЦРП</t>
  </si>
  <si>
    <t>Тутаевская ЦРБ</t>
  </si>
  <si>
    <t>Угличская ЦРБ</t>
  </si>
  <si>
    <t>Ярославская ЦРБ</t>
  </si>
  <si>
    <t xml:space="preserve">ЦГБ </t>
  </si>
  <si>
    <t>Клиническая больница №2</t>
  </si>
  <si>
    <t>Клиническая больница №3</t>
  </si>
  <si>
    <t>Детская поликлиника №3</t>
  </si>
  <si>
    <t>Детская поликлиника №5</t>
  </si>
  <si>
    <r>
      <t xml:space="preserve">Клиническая больница №9 </t>
    </r>
    <r>
      <rPr>
        <b/>
        <sz val="12"/>
        <color theme="1"/>
        <rFont val="Calibri"/>
        <family val="2"/>
        <charset val="204"/>
        <scheme val="minor"/>
      </rPr>
      <t/>
    </r>
  </si>
  <si>
    <t>Городская больница №3 г. Рыбинск</t>
  </si>
  <si>
    <t>Городская больница №4 г. Рыбинск</t>
  </si>
  <si>
    <t>Городская поликлиника №3 им. Н.А. Семашко г. Рыбинск</t>
  </si>
  <si>
    <t>Городская детская больница г. Рыбинск</t>
  </si>
  <si>
    <t>Городская больница №2 г. Рыбинск</t>
  </si>
  <si>
    <t>Больница РЖД</t>
  </si>
  <si>
    <t>первичный</t>
  </si>
  <si>
    <t>общие</t>
  </si>
  <si>
    <t>Разница (общие)</t>
  </si>
  <si>
    <t>Разница (первичные)</t>
  </si>
  <si>
    <t>Абс</t>
  </si>
  <si>
    <t>%</t>
  </si>
  <si>
    <t>Итого</t>
  </si>
  <si>
    <t>Заболеваемость 2018</t>
  </si>
  <si>
    <t>Заболеваемость 2019</t>
  </si>
  <si>
    <t>Рыбинская городская больница №1</t>
  </si>
  <si>
    <t>Клиническая больница им. Н.А. Семашко</t>
  </si>
  <si>
    <t>Осмотренных</t>
  </si>
  <si>
    <t xml:space="preserve">Состоит на учете </t>
  </si>
  <si>
    <t>Состоит на учете на 2018</t>
  </si>
  <si>
    <t>Состоит на учете на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</si>
</sst>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2" fontId="0" fillId="0" borderId="1" xfId="1" applyNumberFormat="1" applyFont="1" applyBorder="1"/>
    <xf numFmtId="0" fontId="0" fillId="0" borderId="1" xfId="0" applyFill="1" applyBorder="1"/>
    <xf numFmtId="0" fontId="6" fillId="0" borderId="1" xfId="0" applyFont="1" applyBorder="1"/>
    <xf numFmtId="0" fontId="6" fillId="3" borderId="1" xfId="0" applyFont="1" applyFill="1" applyBorder="1"/>
    <xf numFmtId="2" fontId="6" fillId="0" borderId="1" xfId="1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tabSelected="1" topLeftCell="A7" workbookViewId="0">
      <selection activeCell="H1" sqref="H1:I1"/>
    </sheetView>
  </sheetViews>
  <sheetFormatPr defaultRowHeight="15" x14ac:dyDescent="0.25"/>
  <cols>
    <col min="1" max="1" width="43.28515625" bestFit="1" customWidth="1"/>
    <col min="2" max="2" width="13.85546875" customWidth="1"/>
    <col min="3" max="3" width="7.140625" bestFit="1" customWidth="1"/>
    <col min="4" max="4" width="16.140625" customWidth="1"/>
    <col min="5" max="5" width="16.85546875" bestFit="1" customWidth="1"/>
    <col min="6" max="6" width="12.85546875" customWidth="1"/>
    <col min="7" max="7" width="12" bestFit="1" customWidth="1"/>
    <col min="8" max="8" width="7.140625" bestFit="1" customWidth="1"/>
    <col min="9" max="9" width="15.7109375" customWidth="1"/>
    <col min="10" max="10" width="17.28515625" customWidth="1"/>
    <col min="11" max="11" width="13.85546875" bestFit="1" customWidth="1"/>
    <col min="12" max="12" width="12" bestFit="1" customWidth="1"/>
    <col min="13" max="13" width="4.85546875" customWidth="1"/>
    <col min="14" max="14" width="11.85546875" customWidth="1"/>
    <col min="15" max="15" width="7.28515625" customWidth="1"/>
    <col min="16" max="16" width="13.7109375" customWidth="1"/>
  </cols>
  <sheetData>
    <row r="1" spans="1:16" ht="27" customHeight="1" x14ac:dyDescent="0.25">
      <c r="A1" s="16" t="s">
        <v>0</v>
      </c>
      <c r="B1" s="18" t="s">
        <v>1</v>
      </c>
      <c r="C1" s="16" t="s">
        <v>39</v>
      </c>
      <c r="D1" s="16"/>
      <c r="E1" s="16" t="s">
        <v>45</v>
      </c>
      <c r="F1" s="16"/>
      <c r="G1" s="16" t="s">
        <v>37</v>
      </c>
      <c r="H1" s="16" t="s">
        <v>40</v>
      </c>
      <c r="I1" s="16"/>
      <c r="J1" s="16" t="s">
        <v>46</v>
      </c>
      <c r="K1" s="16"/>
      <c r="L1" s="16" t="s">
        <v>37</v>
      </c>
      <c r="M1" s="15" t="s">
        <v>34</v>
      </c>
      <c r="N1" s="15"/>
      <c r="O1" s="15" t="s">
        <v>35</v>
      </c>
      <c r="P1" s="15"/>
    </row>
    <row r="2" spans="1:16" ht="15" customHeight="1" x14ac:dyDescent="0.25">
      <c r="A2" s="16"/>
      <c r="B2" s="18"/>
      <c r="C2" s="2" t="s">
        <v>33</v>
      </c>
      <c r="D2" s="2" t="s">
        <v>32</v>
      </c>
      <c r="E2" s="2" t="s">
        <v>44</v>
      </c>
      <c r="F2" s="2" t="s">
        <v>43</v>
      </c>
      <c r="G2" s="16"/>
      <c r="H2" s="2" t="s">
        <v>33</v>
      </c>
      <c r="I2" s="2" t="s">
        <v>32</v>
      </c>
      <c r="J2" s="2" t="s">
        <v>44</v>
      </c>
      <c r="K2" s="2" t="s">
        <v>43</v>
      </c>
      <c r="L2" s="16"/>
      <c r="M2" s="2" t="s">
        <v>36</v>
      </c>
      <c r="N2" s="2" t="s">
        <v>37</v>
      </c>
      <c r="O2" s="2" t="s">
        <v>36</v>
      </c>
      <c r="P2" s="2" t="s">
        <v>37</v>
      </c>
    </row>
    <row r="3" spans="1:16" ht="15.75" x14ac:dyDescent="0.25">
      <c r="A3" s="8" t="s">
        <v>2</v>
      </c>
      <c r="B3" s="9">
        <v>1</v>
      </c>
      <c r="C3" s="1">
        <v>12</v>
      </c>
      <c r="D3" s="1">
        <v>6</v>
      </c>
      <c r="E3" s="1">
        <v>15</v>
      </c>
      <c r="F3" s="4">
        <v>10</v>
      </c>
      <c r="G3" s="4">
        <f t="shared" ref="G3:G27" si="0">F3/E3*100</f>
        <v>66.666666666666657</v>
      </c>
      <c r="H3" s="4">
        <v>3</v>
      </c>
      <c r="I3" s="4">
        <v>1</v>
      </c>
      <c r="J3" s="1">
        <v>15</v>
      </c>
      <c r="K3" s="1">
        <v>6</v>
      </c>
      <c r="L3" s="4">
        <f t="shared" ref="L3:L27" si="1">K3/J3*100</f>
        <v>40</v>
      </c>
      <c r="M3" s="1">
        <f>ABS(H3-C3)</f>
        <v>9</v>
      </c>
      <c r="N3" s="3">
        <f>H3/C3*100-100</f>
        <v>-75</v>
      </c>
      <c r="O3" s="1">
        <f>ABS(I3-D3)</f>
        <v>5</v>
      </c>
      <c r="P3" s="3">
        <f>I3/D3*100-100</f>
        <v>-83.333333333333343</v>
      </c>
    </row>
    <row r="4" spans="1:16" ht="15.75" x14ac:dyDescent="0.25">
      <c r="A4" s="8" t="s">
        <v>3</v>
      </c>
      <c r="B4" s="9">
        <v>2</v>
      </c>
      <c r="C4" s="1">
        <v>54</v>
      </c>
      <c r="D4" s="1">
        <v>1</v>
      </c>
      <c r="E4" s="1">
        <v>27</v>
      </c>
      <c r="F4" s="4">
        <v>17</v>
      </c>
      <c r="G4" s="4">
        <f t="shared" si="0"/>
        <v>62.962962962962962</v>
      </c>
      <c r="H4" s="1">
        <v>22</v>
      </c>
      <c r="I4" s="1">
        <v>0</v>
      </c>
      <c r="J4" s="1">
        <v>28</v>
      </c>
      <c r="K4" s="1">
        <v>6</v>
      </c>
      <c r="L4" s="4">
        <f t="shared" si="1"/>
        <v>21.428571428571427</v>
      </c>
      <c r="M4" s="1">
        <f t="shared" ref="M4:M35" si="2">ABS(H4-C4)</f>
        <v>32</v>
      </c>
      <c r="N4" s="3">
        <f t="shared" ref="N4:N35" si="3">H4/C4*100-100</f>
        <v>-59.25925925925926</v>
      </c>
      <c r="O4" s="1">
        <f t="shared" ref="O4:O35" si="4">ABS(I4-D4)</f>
        <v>1</v>
      </c>
      <c r="P4" s="3">
        <f t="shared" ref="P4:P35" si="5">I4/D4*100-100</f>
        <v>-100</v>
      </c>
    </row>
    <row r="5" spans="1:16" ht="15.75" x14ac:dyDescent="0.25">
      <c r="A5" s="8" t="s">
        <v>4</v>
      </c>
      <c r="B5" s="9">
        <v>3</v>
      </c>
      <c r="C5" s="1">
        <v>31</v>
      </c>
      <c r="D5" s="1">
        <v>22</v>
      </c>
      <c r="E5" s="1">
        <v>19</v>
      </c>
      <c r="F5" s="4">
        <v>14</v>
      </c>
      <c r="G5" s="4">
        <f t="shared" si="0"/>
        <v>73.68421052631578</v>
      </c>
      <c r="H5" s="1">
        <v>0</v>
      </c>
      <c r="I5" s="1">
        <v>0</v>
      </c>
      <c r="J5" s="1">
        <v>19</v>
      </c>
      <c r="K5" s="1">
        <v>0</v>
      </c>
      <c r="L5" s="4">
        <f t="shared" si="1"/>
        <v>0</v>
      </c>
      <c r="M5" s="1">
        <f t="shared" si="2"/>
        <v>31</v>
      </c>
      <c r="N5" s="3">
        <f t="shared" si="3"/>
        <v>-100</v>
      </c>
      <c r="O5" s="1">
        <f t="shared" si="4"/>
        <v>22</v>
      </c>
      <c r="P5" s="3">
        <f t="shared" si="5"/>
        <v>-100</v>
      </c>
    </row>
    <row r="6" spans="1:16" ht="15.75" x14ac:dyDescent="0.25">
      <c r="A6" s="8" t="s">
        <v>5</v>
      </c>
      <c r="B6" s="9">
        <v>4</v>
      </c>
      <c r="C6" s="1">
        <v>63</v>
      </c>
      <c r="D6" s="1">
        <v>11</v>
      </c>
      <c r="E6" s="1">
        <v>31</v>
      </c>
      <c r="F6" s="1">
        <v>29</v>
      </c>
      <c r="G6" s="4">
        <f t="shared" si="0"/>
        <v>93.548387096774192</v>
      </c>
      <c r="H6" s="1">
        <v>49</v>
      </c>
      <c r="I6" s="1">
        <v>20</v>
      </c>
      <c r="J6" s="1">
        <v>31</v>
      </c>
      <c r="K6" s="1">
        <v>24</v>
      </c>
      <c r="L6" s="4">
        <f t="shared" si="1"/>
        <v>77.41935483870968</v>
      </c>
      <c r="M6" s="1">
        <f t="shared" si="2"/>
        <v>14</v>
      </c>
      <c r="N6" s="3">
        <f t="shared" si="3"/>
        <v>-22.222222222222214</v>
      </c>
      <c r="O6" s="1">
        <f t="shared" si="4"/>
        <v>9</v>
      </c>
      <c r="P6" s="3">
        <f t="shared" si="5"/>
        <v>81.818181818181813</v>
      </c>
    </row>
    <row r="7" spans="1:16" ht="15.75" x14ac:dyDescent="0.25">
      <c r="A7" s="8" t="s">
        <v>6</v>
      </c>
      <c r="B7" s="9">
        <v>5</v>
      </c>
      <c r="C7" s="1">
        <v>33</v>
      </c>
      <c r="D7" s="1">
        <v>14</v>
      </c>
      <c r="E7" s="1">
        <v>26</v>
      </c>
      <c r="F7" s="1">
        <v>23</v>
      </c>
      <c r="G7" s="4">
        <f t="shared" si="0"/>
        <v>88.461538461538453</v>
      </c>
      <c r="H7" s="1">
        <v>0</v>
      </c>
      <c r="I7" s="1">
        <v>0</v>
      </c>
      <c r="J7" s="1">
        <v>26</v>
      </c>
      <c r="K7" s="1">
        <v>0</v>
      </c>
      <c r="L7" s="4">
        <f t="shared" si="1"/>
        <v>0</v>
      </c>
      <c r="M7" s="1">
        <f t="shared" si="2"/>
        <v>33</v>
      </c>
      <c r="N7" s="3">
        <f t="shared" si="3"/>
        <v>-100</v>
      </c>
      <c r="O7" s="1">
        <f t="shared" si="4"/>
        <v>14</v>
      </c>
      <c r="P7" s="3">
        <f t="shared" si="5"/>
        <v>-100</v>
      </c>
    </row>
    <row r="8" spans="1:16" ht="15.75" x14ac:dyDescent="0.25">
      <c r="A8" s="8" t="s">
        <v>7</v>
      </c>
      <c r="B8" s="9">
        <v>6</v>
      </c>
      <c r="C8" s="1">
        <v>25</v>
      </c>
      <c r="D8" s="1">
        <v>2</v>
      </c>
      <c r="E8" s="1">
        <v>5</v>
      </c>
      <c r="F8" s="1">
        <v>5</v>
      </c>
      <c r="G8" s="4">
        <f t="shared" si="0"/>
        <v>100</v>
      </c>
      <c r="H8" s="1">
        <v>33</v>
      </c>
      <c r="I8" s="1">
        <v>8</v>
      </c>
      <c r="J8" s="1">
        <v>5</v>
      </c>
      <c r="K8" s="1">
        <v>5</v>
      </c>
      <c r="L8" s="4">
        <f t="shared" si="1"/>
        <v>100</v>
      </c>
      <c r="M8" s="1">
        <f t="shared" si="2"/>
        <v>8</v>
      </c>
      <c r="N8" s="3">
        <f t="shared" si="3"/>
        <v>32</v>
      </c>
      <c r="O8" s="1">
        <f t="shared" si="4"/>
        <v>6</v>
      </c>
      <c r="P8" s="3">
        <f t="shared" si="5"/>
        <v>300</v>
      </c>
    </row>
    <row r="9" spans="1:16" ht="15.75" x14ac:dyDescent="0.25">
      <c r="A9" s="8" t="s">
        <v>8</v>
      </c>
      <c r="B9" s="9">
        <v>7</v>
      </c>
      <c r="C9" s="1">
        <v>26</v>
      </c>
      <c r="D9" s="1">
        <v>12</v>
      </c>
      <c r="E9" s="1">
        <v>17</v>
      </c>
      <c r="F9" s="1">
        <v>15</v>
      </c>
      <c r="G9" s="4">
        <f t="shared" si="0"/>
        <v>88.235294117647058</v>
      </c>
      <c r="H9" s="1">
        <v>0</v>
      </c>
      <c r="I9" s="1">
        <v>0</v>
      </c>
      <c r="J9" s="1">
        <v>17</v>
      </c>
      <c r="K9" s="1">
        <v>0</v>
      </c>
      <c r="L9" s="4">
        <f t="shared" si="1"/>
        <v>0</v>
      </c>
      <c r="M9" s="1">
        <f t="shared" si="2"/>
        <v>26</v>
      </c>
      <c r="N9" s="3">
        <f t="shared" si="3"/>
        <v>-100</v>
      </c>
      <c r="O9" s="1">
        <f t="shared" si="4"/>
        <v>12</v>
      </c>
      <c r="P9" s="3">
        <f t="shared" si="5"/>
        <v>-100</v>
      </c>
    </row>
    <row r="10" spans="1:16" ht="15.75" x14ac:dyDescent="0.25">
      <c r="A10" s="8" t="s">
        <v>9</v>
      </c>
      <c r="B10" s="9">
        <v>8</v>
      </c>
      <c r="C10" s="1">
        <v>89</v>
      </c>
      <c r="D10" s="1">
        <v>25</v>
      </c>
      <c r="E10" s="1">
        <v>23</v>
      </c>
      <c r="F10" s="1">
        <v>24</v>
      </c>
      <c r="G10" s="4">
        <f t="shared" si="0"/>
        <v>104.34782608695652</v>
      </c>
      <c r="H10" s="1">
        <v>89</v>
      </c>
      <c r="I10" s="1">
        <v>20</v>
      </c>
      <c r="J10" s="1">
        <v>22</v>
      </c>
      <c r="K10" s="1">
        <v>18</v>
      </c>
      <c r="L10" s="4">
        <f t="shared" si="1"/>
        <v>81.818181818181827</v>
      </c>
      <c r="M10" s="1">
        <f t="shared" si="2"/>
        <v>0</v>
      </c>
      <c r="N10" s="3">
        <f t="shared" si="3"/>
        <v>0</v>
      </c>
      <c r="O10" s="1">
        <f t="shared" si="4"/>
        <v>5</v>
      </c>
      <c r="P10" s="3">
        <f t="shared" si="5"/>
        <v>-20</v>
      </c>
    </row>
    <row r="11" spans="1:16" ht="15.75" x14ac:dyDescent="0.25">
      <c r="A11" s="8" t="s">
        <v>10</v>
      </c>
      <c r="B11" s="9">
        <v>9</v>
      </c>
      <c r="C11" s="1">
        <v>33</v>
      </c>
      <c r="D11" s="1">
        <v>2</v>
      </c>
      <c r="E11" s="1">
        <v>13</v>
      </c>
      <c r="F11" s="1">
        <v>11</v>
      </c>
      <c r="G11" s="4">
        <f t="shared" si="0"/>
        <v>84.615384615384613</v>
      </c>
      <c r="H11" s="1">
        <v>0</v>
      </c>
      <c r="I11" s="1">
        <v>0</v>
      </c>
      <c r="J11" s="1">
        <v>13</v>
      </c>
      <c r="K11" s="1">
        <v>0</v>
      </c>
      <c r="L11" s="4">
        <f t="shared" si="1"/>
        <v>0</v>
      </c>
      <c r="M11" s="1">
        <f t="shared" si="2"/>
        <v>33</v>
      </c>
      <c r="N11" s="3">
        <f t="shared" si="3"/>
        <v>-100</v>
      </c>
      <c r="O11" s="1">
        <f t="shared" si="4"/>
        <v>2</v>
      </c>
      <c r="P11" s="3">
        <f t="shared" si="5"/>
        <v>-100</v>
      </c>
    </row>
    <row r="12" spans="1:16" ht="15.75" x14ac:dyDescent="0.25">
      <c r="A12" s="8" t="s">
        <v>11</v>
      </c>
      <c r="B12" s="9">
        <v>10</v>
      </c>
      <c r="C12" s="1">
        <v>14</v>
      </c>
      <c r="D12" s="1">
        <v>1</v>
      </c>
      <c r="E12" s="1">
        <v>6</v>
      </c>
      <c r="F12" s="4">
        <v>6</v>
      </c>
      <c r="G12" s="4">
        <f t="shared" si="0"/>
        <v>100</v>
      </c>
      <c r="H12" s="4">
        <v>13</v>
      </c>
      <c r="I12" s="4">
        <v>1</v>
      </c>
      <c r="J12" s="1">
        <v>7</v>
      </c>
      <c r="K12" s="1">
        <v>6</v>
      </c>
      <c r="L12" s="4">
        <f t="shared" si="1"/>
        <v>85.714285714285708</v>
      </c>
      <c r="M12" s="1">
        <f t="shared" si="2"/>
        <v>1</v>
      </c>
      <c r="N12" s="3">
        <f t="shared" si="3"/>
        <v>-7.1428571428571388</v>
      </c>
      <c r="O12" s="1">
        <f t="shared" si="4"/>
        <v>0</v>
      </c>
      <c r="P12" s="3">
        <f t="shared" si="5"/>
        <v>0</v>
      </c>
    </row>
    <row r="13" spans="1:16" ht="15.75" x14ac:dyDescent="0.25">
      <c r="A13" s="8" t="s">
        <v>12</v>
      </c>
      <c r="B13" s="9">
        <v>11</v>
      </c>
      <c r="C13" s="1">
        <v>154</v>
      </c>
      <c r="D13" s="1">
        <v>96</v>
      </c>
      <c r="E13" s="1">
        <v>125</v>
      </c>
      <c r="F13" s="1">
        <v>125</v>
      </c>
      <c r="G13" s="4">
        <f t="shared" si="0"/>
        <v>100</v>
      </c>
      <c r="H13" s="1">
        <v>122</v>
      </c>
      <c r="I13" s="1">
        <v>41</v>
      </c>
      <c r="J13" s="1">
        <v>125</v>
      </c>
      <c r="K13" s="1">
        <v>73</v>
      </c>
      <c r="L13" s="4">
        <f t="shared" si="1"/>
        <v>58.4</v>
      </c>
      <c r="M13" s="1">
        <f t="shared" si="2"/>
        <v>32</v>
      </c>
      <c r="N13" s="3">
        <f t="shared" si="3"/>
        <v>-20.779220779220779</v>
      </c>
      <c r="O13" s="1">
        <f t="shared" si="4"/>
        <v>55</v>
      </c>
      <c r="P13" s="3">
        <f t="shared" si="5"/>
        <v>-57.291666666666671</v>
      </c>
    </row>
    <row r="14" spans="1:16" ht="15.75" x14ac:dyDescent="0.25">
      <c r="A14" s="8" t="s">
        <v>13</v>
      </c>
      <c r="B14" s="9">
        <v>12</v>
      </c>
      <c r="C14" s="1">
        <v>22</v>
      </c>
      <c r="D14" s="1">
        <v>5</v>
      </c>
      <c r="E14" s="1">
        <v>13</v>
      </c>
      <c r="F14" s="1">
        <v>11</v>
      </c>
      <c r="G14" s="4">
        <f t="shared" si="0"/>
        <v>84.615384615384613</v>
      </c>
      <c r="H14" s="1">
        <v>9</v>
      </c>
      <c r="I14" s="1">
        <v>2</v>
      </c>
      <c r="J14" s="1">
        <v>13</v>
      </c>
      <c r="K14" s="1">
        <v>4</v>
      </c>
      <c r="L14" s="4">
        <f t="shared" si="1"/>
        <v>30.76923076923077</v>
      </c>
      <c r="M14" s="1">
        <f t="shared" si="2"/>
        <v>13</v>
      </c>
      <c r="N14" s="3">
        <f t="shared" si="3"/>
        <v>-59.090909090909086</v>
      </c>
      <c r="O14" s="1">
        <f t="shared" si="4"/>
        <v>3</v>
      </c>
      <c r="P14" s="3">
        <f t="shared" si="5"/>
        <v>-60</v>
      </c>
    </row>
    <row r="15" spans="1:16" ht="15.75" x14ac:dyDescent="0.25">
      <c r="A15" s="8" t="s">
        <v>14</v>
      </c>
      <c r="B15" s="9">
        <v>13</v>
      </c>
      <c r="C15" s="1">
        <v>28</v>
      </c>
      <c r="D15" s="1">
        <v>14</v>
      </c>
      <c r="E15" s="1">
        <v>28</v>
      </c>
      <c r="F15" s="1">
        <v>22</v>
      </c>
      <c r="G15" s="4">
        <f t="shared" si="0"/>
        <v>78.571428571428569</v>
      </c>
      <c r="H15" s="1">
        <v>0</v>
      </c>
      <c r="I15" s="1">
        <v>0</v>
      </c>
      <c r="J15" s="1">
        <v>28</v>
      </c>
      <c r="K15" s="1">
        <v>0</v>
      </c>
      <c r="L15" s="4">
        <f t="shared" si="1"/>
        <v>0</v>
      </c>
      <c r="M15" s="1">
        <f t="shared" si="2"/>
        <v>28</v>
      </c>
      <c r="N15" s="3">
        <f t="shared" si="3"/>
        <v>-100</v>
      </c>
      <c r="O15" s="1">
        <f t="shared" si="4"/>
        <v>14</v>
      </c>
      <c r="P15" s="3">
        <f t="shared" si="5"/>
        <v>-100</v>
      </c>
    </row>
    <row r="16" spans="1:16" ht="15.75" x14ac:dyDescent="0.25">
      <c r="A16" s="8" t="s">
        <v>15</v>
      </c>
      <c r="B16" s="9">
        <v>14</v>
      </c>
      <c r="C16" s="1">
        <v>129</v>
      </c>
      <c r="D16" s="1">
        <v>37</v>
      </c>
      <c r="E16" s="1">
        <v>88</v>
      </c>
      <c r="F16" s="1">
        <v>79</v>
      </c>
      <c r="G16" s="4">
        <f t="shared" si="0"/>
        <v>89.772727272727266</v>
      </c>
      <c r="H16" s="1">
        <v>48</v>
      </c>
      <c r="I16" s="1">
        <v>8</v>
      </c>
      <c r="J16" s="1">
        <v>88</v>
      </c>
      <c r="K16" s="1">
        <v>20</v>
      </c>
      <c r="L16" s="4">
        <f t="shared" si="1"/>
        <v>22.727272727272727</v>
      </c>
      <c r="M16" s="1">
        <f t="shared" si="2"/>
        <v>81</v>
      </c>
      <c r="N16" s="3">
        <f t="shared" si="3"/>
        <v>-62.790697674418603</v>
      </c>
      <c r="O16" s="1">
        <f t="shared" si="4"/>
        <v>29</v>
      </c>
      <c r="P16" s="3">
        <f t="shared" si="5"/>
        <v>-78.378378378378386</v>
      </c>
    </row>
    <row r="17" spans="1:16" ht="15.75" x14ac:dyDescent="0.25">
      <c r="A17" s="8" t="s">
        <v>16</v>
      </c>
      <c r="B17" s="9">
        <v>15</v>
      </c>
      <c r="C17" s="1">
        <v>30</v>
      </c>
      <c r="D17" s="1">
        <v>5</v>
      </c>
      <c r="E17" s="1">
        <v>30</v>
      </c>
      <c r="F17" s="1">
        <v>29</v>
      </c>
      <c r="G17" s="4">
        <f t="shared" si="0"/>
        <v>96.666666666666671</v>
      </c>
      <c r="H17" s="1">
        <v>0</v>
      </c>
      <c r="I17" s="1">
        <v>0</v>
      </c>
      <c r="J17" s="1">
        <v>30</v>
      </c>
      <c r="K17" s="1">
        <v>0</v>
      </c>
      <c r="L17" s="4">
        <f t="shared" si="1"/>
        <v>0</v>
      </c>
      <c r="M17" s="1">
        <f t="shared" si="2"/>
        <v>30</v>
      </c>
      <c r="N17" s="3">
        <f t="shared" si="3"/>
        <v>-100</v>
      </c>
      <c r="O17" s="1">
        <f t="shared" si="4"/>
        <v>5</v>
      </c>
      <c r="P17" s="3">
        <f t="shared" si="5"/>
        <v>-100</v>
      </c>
    </row>
    <row r="18" spans="1:16" ht="15.75" x14ac:dyDescent="0.25">
      <c r="A18" s="8" t="s">
        <v>17</v>
      </c>
      <c r="B18" s="9">
        <v>16</v>
      </c>
      <c r="C18" s="1">
        <v>311</v>
      </c>
      <c r="D18" s="1">
        <v>143</v>
      </c>
      <c r="E18" s="1">
        <v>241</v>
      </c>
      <c r="F18" s="1">
        <v>201</v>
      </c>
      <c r="G18" s="4">
        <f t="shared" si="0"/>
        <v>83.402489626556019</v>
      </c>
      <c r="H18" s="1">
        <v>307</v>
      </c>
      <c r="I18" s="1">
        <v>162</v>
      </c>
      <c r="J18" s="1">
        <v>240</v>
      </c>
      <c r="K18" s="1">
        <v>158</v>
      </c>
      <c r="L18" s="4">
        <f t="shared" si="1"/>
        <v>65.833333333333329</v>
      </c>
      <c r="M18" s="1">
        <f t="shared" si="2"/>
        <v>4</v>
      </c>
      <c r="N18" s="3">
        <f t="shared" si="3"/>
        <v>-1.2861736334405123</v>
      </c>
      <c r="O18" s="1">
        <f t="shared" si="4"/>
        <v>19</v>
      </c>
      <c r="P18" s="3">
        <f t="shared" si="5"/>
        <v>13.286713286713294</v>
      </c>
    </row>
    <row r="19" spans="1:16" ht="15.75" x14ac:dyDescent="0.25">
      <c r="A19" s="8" t="s">
        <v>18</v>
      </c>
      <c r="B19" s="9">
        <v>17</v>
      </c>
      <c r="C19" s="1">
        <v>521</v>
      </c>
      <c r="D19" s="1">
        <v>98</v>
      </c>
      <c r="E19" s="1">
        <v>117</v>
      </c>
      <c r="F19" s="1">
        <v>104</v>
      </c>
      <c r="G19" s="4">
        <f t="shared" si="0"/>
        <v>88.888888888888886</v>
      </c>
      <c r="H19" s="1">
        <v>0</v>
      </c>
      <c r="I19" s="1">
        <v>0</v>
      </c>
      <c r="J19" s="1">
        <v>117</v>
      </c>
      <c r="K19" s="1">
        <v>0</v>
      </c>
      <c r="L19" s="4">
        <f t="shared" si="1"/>
        <v>0</v>
      </c>
      <c r="M19" s="1">
        <f t="shared" si="2"/>
        <v>521</v>
      </c>
      <c r="N19" s="3">
        <f t="shared" si="3"/>
        <v>-100</v>
      </c>
      <c r="O19" s="1">
        <f t="shared" si="4"/>
        <v>98</v>
      </c>
      <c r="P19" s="3">
        <f t="shared" si="5"/>
        <v>-100</v>
      </c>
    </row>
    <row r="20" spans="1:16" ht="15.75" x14ac:dyDescent="0.25">
      <c r="A20" s="8" t="s">
        <v>19</v>
      </c>
      <c r="B20" s="9">
        <v>18</v>
      </c>
      <c r="C20" s="1">
        <v>83</v>
      </c>
      <c r="D20" s="1">
        <v>12</v>
      </c>
      <c r="E20" s="1">
        <v>42</v>
      </c>
      <c r="F20" s="1">
        <v>33</v>
      </c>
      <c r="G20" s="4">
        <f t="shared" si="0"/>
        <v>78.571428571428569</v>
      </c>
      <c r="H20" s="1">
        <v>0</v>
      </c>
      <c r="I20" s="1">
        <v>0</v>
      </c>
      <c r="J20" s="1">
        <v>42</v>
      </c>
      <c r="K20" s="1">
        <v>0</v>
      </c>
      <c r="L20" s="4">
        <f t="shared" si="1"/>
        <v>0</v>
      </c>
      <c r="M20" s="1">
        <f t="shared" si="2"/>
        <v>83</v>
      </c>
      <c r="N20" s="3">
        <f t="shared" si="3"/>
        <v>-100</v>
      </c>
      <c r="O20" s="1">
        <f t="shared" si="4"/>
        <v>12</v>
      </c>
      <c r="P20" s="3">
        <f t="shared" si="5"/>
        <v>-100</v>
      </c>
    </row>
    <row r="21" spans="1:16" ht="16.5" customHeight="1" x14ac:dyDescent="0.25">
      <c r="A21" s="8" t="s">
        <v>42</v>
      </c>
      <c r="B21" s="9">
        <v>22</v>
      </c>
      <c r="C21" s="1">
        <v>156</v>
      </c>
      <c r="D21" s="1">
        <v>25</v>
      </c>
      <c r="E21" s="1">
        <v>81</v>
      </c>
      <c r="F21" s="1">
        <v>63</v>
      </c>
      <c r="G21" s="4">
        <f t="shared" si="0"/>
        <v>77.777777777777786</v>
      </c>
      <c r="H21" s="1">
        <v>57</v>
      </c>
      <c r="I21" s="1">
        <v>17</v>
      </c>
      <c r="J21" s="1">
        <v>81</v>
      </c>
      <c r="K21" s="1">
        <v>35</v>
      </c>
      <c r="L21" s="4">
        <f t="shared" si="1"/>
        <v>43.209876543209873</v>
      </c>
      <c r="M21" s="1">
        <f t="shared" si="2"/>
        <v>99</v>
      </c>
      <c r="N21" s="3">
        <f t="shared" si="3"/>
        <v>-63.461538461538467</v>
      </c>
      <c r="O21" s="1">
        <f t="shared" si="4"/>
        <v>8</v>
      </c>
      <c r="P21" s="3">
        <f t="shared" si="5"/>
        <v>-32</v>
      </c>
    </row>
    <row r="22" spans="1:16" ht="14.25" customHeight="1" x14ac:dyDescent="0.25">
      <c r="A22" s="8" t="s">
        <v>20</v>
      </c>
      <c r="B22" s="9">
        <v>23</v>
      </c>
      <c r="C22" s="1">
        <v>501</v>
      </c>
      <c r="D22" s="1">
        <v>59</v>
      </c>
      <c r="E22" s="1">
        <v>131</v>
      </c>
      <c r="F22" s="1">
        <v>100</v>
      </c>
      <c r="G22" s="4">
        <f t="shared" si="0"/>
        <v>76.335877862595424</v>
      </c>
      <c r="H22" s="1">
        <v>21</v>
      </c>
      <c r="I22" s="1">
        <v>1</v>
      </c>
      <c r="J22" s="1">
        <v>130</v>
      </c>
      <c r="K22" s="1">
        <v>2</v>
      </c>
      <c r="L22" s="4">
        <f t="shared" si="1"/>
        <v>1.5384615384615385</v>
      </c>
      <c r="M22" s="1">
        <f t="shared" si="2"/>
        <v>480</v>
      </c>
      <c r="N22" s="3">
        <f t="shared" si="3"/>
        <v>-95.808383233532936</v>
      </c>
      <c r="O22" s="1">
        <f t="shared" si="4"/>
        <v>58</v>
      </c>
      <c r="P22" s="3">
        <f t="shared" si="5"/>
        <v>-98.305084745762713</v>
      </c>
    </row>
    <row r="23" spans="1:16" ht="15.75" x14ac:dyDescent="0.25">
      <c r="A23" s="8" t="s">
        <v>21</v>
      </c>
      <c r="B23" s="9">
        <v>24</v>
      </c>
      <c r="C23" s="1">
        <v>146</v>
      </c>
      <c r="D23" s="1">
        <v>36</v>
      </c>
      <c r="E23" s="1">
        <v>91</v>
      </c>
      <c r="F23" s="1">
        <v>66</v>
      </c>
      <c r="G23" s="4">
        <f t="shared" si="0"/>
        <v>72.527472527472526</v>
      </c>
      <c r="H23" s="1">
        <v>51</v>
      </c>
      <c r="I23" s="1">
        <v>16</v>
      </c>
      <c r="J23" s="1">
        <v>91</v>
      </c>
      <c r="K23" s="1">
        <v>32</v>
      </c>
      <c r="L23" s="4">
        <f t="shared" si="1"/>
        <v>35.164835164835168</v>
      </c>
      <c r="M23" s="1">
        <f t="shared" si="2"/>
        <v>95</v>
      </c>
      <c r="N23" s="3">
        <f t="shared" si="3"/>
        <v>-65.06849315068493</v>
      </c>
      <c r="O23" s="1">
        <f t="shared" si="4"/>
        <v>20</v>
      </c>
      <c r="P23" s="3">
        <f t="shared" si="5"/>
        <v>-55.555555555555557</v>
      </c>
    </row>
    <row r="24" spans="1:16" ht="15.75" x14ac:dyDescent="0.25">
      <c r="A24" s="8" t="s">
        <v>22</v>
      </c>
      <c r="B24" s="9">
        <v>25</v>
      </c>
      <c r="C24" s="1">
        <v>414</v>
      </c>
      <c r="D24" s="1">
        <v>37</v>
      </c>
      <c r="E24" s="1">
        <v>162</v>
      </c>
      <c r="F24" s="1">
        <v>115</v>
      </c>
      <c r="G24" s="4">
        <f t="shared" si="0"/>
        <v>70.987654320987659</v>
      </c>
      <c r="H24" s="1">
        <v>386</v>
      </c>
      <c r="I24" s="1">
        <v>42</v>
      </c>
      <c r="J24" s="1">
        <v>158</v>
      </c>
      <c r="K24" s="1">
        <v>96</v>
      </c>
      <c r="L24" s="4">
        <f t="shared" si="1"/>
        <v>60.75949367088608</v>
      </c>
      <c r="M24" s="1">
        <f t="shared" si="2"/>
        <v>28</v>
      </c>
      <c r="N24" s="3">
        <f t="shared" si="3"/>
        <v>-6.7632850241545839</v>
      </c>
      <c r="O24" s="1">
        <f t="shared" si="4"/>
        <v>5</v>
      </c>
      <c r="P24" s="3">
        <f t="shared" si="5"/>
        <v>13.513513513513516</v>
      </c>
    </row>
    <row r="25" spans="1:16" ht="15.75" x14ac:dyDescent="0.25">
      <c r="A25" s="8" t="s">
        <v>23</v>
      </c>
      <c r="B25" s="9">
        <v>31</v>
      </c>
      <c r="C25" s="1">
        <v>4</v>
      </c>
      <c r="D25" s="1">
        <v>2</v>
      </c>
      <c r="E25" s="1">
        <v>2</v>
      </c>
      <c r="F25" s="1">
        <v>2</v>
      </c>
      <c r="G25" s="4">
        <f t="shared" si="0"/>
        <v>100</v>
      </c>
      <c r="H25" s="1">
        <v>5</v>
      </c>
      <c r="I25" s="1">
        <v>3</v>
      </c>
      <c r="J25" s="1">
        <v>2</v>
      </c>
      <c r="K25" s="1">
        <v>2</v>
      </c>
      <c r="L25" s="4">
        <f t="shared" si="1"/>
        <v>100</v>
      </c>
      <c r="M25" s="1">
        <f t="shared" si="2"/>
        <v>1</v>
      </c>
      <c r="N25" s="3">
        <f t="shared" si="3"/>
        <v>25</v>
      </c>
      <c r="O25" s="1">
        <f t="shared" si="4"/>
        <v>1</v>
      </c>
      <c r="P25" s="3">
        <f t="shared" si="5"/>
        <v>50</v>
      </c>
    </row>
    <row r="26" spans="1:16" ht="15.75" x14ac:dyDescent="0.25">
      <c r="A26" s="8" t="s">
        <v>24</v>
      </c>
      <c r="B26" s="9">
        <v>32</v>
      </c>
      <c r="C26" s="1">
        <v>16</v>
      </c>
      <c r="D26" s="1">
        <v>6</v>
      </c>
      <c r="E26" s="1">
        <v>5</v>
      </c>
      <c r="F26" s="1">
        <v>5</v>
      </c>
      <c r="G26" s="4">
        <f t="shared" si="0"/>
        <v>100</v>
      </c>
      <c r="H26" s="1">
        <v>15</v>
      </c>
      <c r="I26" s="1">
        <v>9</v>
      </c>
      <c r="J26" s="1">
        <v>5</v>
      </c>
      <c r="K26" s="1">
        <v>5</v>
      </c>
      <c r="L26" s="4">
        <f t="shared" si="1"/>
        <v>100</v>
      </c>
      <c r="M26" s="1">
        <f t="shared" si="2"/>
        <v>1</v>
      </c>
      <c r="N26" s="3">
        <f t="shared" si="3"/>
        <v>-6.25</v>
      </c>
      <c r="O26" s="1">
        <f t="shared" si="4"/>
        <v>3</v>
      </c>
      <c r="P26" s="3">
        <f t="shared" si="5"/>
        <v>50</v>
      </c>
    </row>
    <row r="27" spans="1:16" ht="15.75" x14ac:dyDescent="0.25">
      <c r="A27" s="10" t="s">
        <v>25</v>
      </c>
      <c r="B27" s="9">
        <v>34</v>
      </c>
      <c r="C27" s="1">
        <v>432</v>
      </c>
      <c r="D27" s="1">
        <v>80</v>
      </c>
      <c r="E27" s="1">
        <v>246</v>
      </c>
      <c r="F27" s="1">
        <v>188</v>
      </c>
      <c r="G27" s="4">
        <f t="shared" si="0"/>
        <v>76.422764227642276</v>
      </c>
      <c r="H27" s="1">
        <v>236</v>
      </c>
      <c r="I27" s="1">
        <v>37</v>
      </c>
      <c r="J27" s="1">
        <v>238</v>
      </c>
      <c r="K27" s="1">
        <v>100</v>
      </c>
      <c r="L27" s="4">
        <f t="shared" si="1"/>
        <v>42.016806722689076</v>
      </c>
      <c r="M27" s="1">
        <f t="shared" si="2"/>
        <v>196</v>
      </c>
      <c r="N27" s="3">
        <f t="shared" si="3"/>
        <v>-45.370370370370374</v>
      </c>
      <c r="O27" s="1">
        <f t="shared" si="4"/>
        <v>43</v>
      </c>
      <c r="P27" s="3">
        <f t="shared" si="5"/>
        <v>-53.75</v>
      </c>
    </row>
    <row r="28" spans="1:16" ht="15.75" x14ac:dyDescent="0.25">
      <c r="A28" s="8" t="s">
        <v>41</v>
      </c>
      <c r="B28" s="9">
        <v>51</v>
      </c>
      <c r="C28" s="1">
        <v>102</v>
      </c>
      <c r="D28" s="1">
        <v>8</v>
      </c>
      <c r="E28" s="1">
        <v>84</v>
      </c>
      <c r="F28" s="4">
        <v>68</v>
      </c>
      <c r="G28" s="4">
        <f>F28/E28*100</f>
        <v>80.952380952380949</v>
      </c>
      <c r="H28" s="1"/>
      <c r="I28" s="1"/>
      <c r="J28" s="1">
        <v>84</v>
      </c>
      <c r="K28" s="1">
        <v>41</v>
      </c>
      <c r="L28" s="4">
        <f>K28/J28*100</f>
        <v>48.80952380952381</v>
      </c>
      <c r="M28" s="1">
        <f t="shared" si="2"/>
        <v>102</v>
      </c>
      <c r="N28" s="3">
        <f t="shared" si="3"/>
        <v>-100</v>
      </c>
      <c r="O28" s="1">
        <f t="shared" si="4"/>
        <v>8</v>
      </c>
      <c r="P28" s="3">
        <f t="shared" si="5"/>
        <v>-100</v>
      </c>
    </row>
    <row r="29" spans="1:16" ht="15.75" x14ac:dyDescent="0.25">
      <c r="A29" s="8" t="s">
        <v>26</v>
      </c>
      <c r="B29" s="9">
        <v>53</v>
      </c>
      <c r="C29" s="1">
        <v>213</v>
      </c>
      <c r="D29" s="1">
        <v>64</v>
      </c>
      <c r="E29" s="1">
        <v>85</v>
      </c>
      <c r="F29" s="1">
        <v>61</v>
      </c>
      <c r="G29" s="4">
        <f t="shared" ref="G29:G34" si="6">F29/E29*100</f>
        <v>71.764705882352942</v>
      </c>
      <c r="H29" s="1">
        <v>226</v>
      </c>
      <c r="I29" s="1">
        <v>50</v>
      </c>
      <c r="J29" s="1">
        <v>83</v>
      </c>
      <c r="K29" s="1">
        <v>52</v>
      </c>
      <c r="L29" s="4">
        <f t="shared" ref="L29:L34" si="7">K29/J29*100</f>
        <v>62.650602409638559</v>
      </c>
      <c r="M29" s="1">
        <f t="shared" si="2"/>
        <v>13</v>
      </c>
      <c r="N29" s="3">
        <f t="shared" si="3"/>
        <v>6.1032863849765278</v>
      </c>
      <c r="O29" s="1">
        <f t="shared" si="4"/>
        <v>14</v>
      </c>
      <c r="P29" s="3">
        <f t="shared" si="5"/>
        <v>-21.875</v>
      </c>
    </row>
    <row r="30" spans="1:16" ht="15.75" x14ac:dyDescent="0.25">
      <c r="A30" s="8" t="s">
        <v>27</v>
      </c>
      <c r="B30" s="9">
        <v>54</v>
      </c>
      <c r="C30" s="1">
        <v>28</v>
      </c>
      <c r="D30" s="1">
        <v>8</v>
      </c>
      <c r="E30" s="1">
        <v>9</v>
      </c>
      <c r="F30" s="1">
        <v>8</v>
      </c>
      <c r="G30" s="4">
        <f t="shared" si="6"/>
        <v>88.888888888888886</v>
      </c>
      <c r="H30" s="1">
        <v>0</v>
      </c>
      <c r="I30" s="1">
        <v>0</v>
      </c>
      <c r="J30" s="1">
        <v>9</v>
      </c>
      <c r="K30" s="1">
        <v>0</v>
      </c>
      <c r="L30" s="4">
        <f t="shared" si="7"/>
        <v>0</v>
      </c>
      <c r="M30" s="1">
        <f t="shared" si="2"/>
        <v>28</v>
      </c>
      <c r="N30" s="3">
        <f t="shared" si="3"/>
        <v>-100</v>
      </c>
      <c r="O30" s="1">
        <f t="shared" si="4"/>
        <v>8</v>
      </c>
      <c r="P30" s="3">
        <f t="shared" si="5"/>
        <v>-100</v>
      </c>
    </row>
    <row r="31" spans="1:16" ht="31.5" x14ac:dyDescent="0.25">
      <c r="A31" s="8" t="s">
        <v>28</v>
      </c>
      <c r="B31" s="9">
        <v>56</v>
      </c>
      <c r="C31" s="1">
        <v>32</v>
      </c>
      <c r="D31" s="1">
        <v>8</v>
      </c>
      <c r="E31" s="1">
        <v>20</v>
      </c>
      <c r="F31" s="1">
        <v>16</v>
      </c>
      <c r="G31" s="4">
        <f t="shared" si="6"/>
        <v>80</v>
      </c>
      <c r="H31" s="1">
        <v>23</v>
      </c>
      <c r="I31" s="1">
        <v>6</v>
      </c>
      <c r="J31" s="1">
        <v>19</v>
      </c>
      <c r="K31" s="1">
        <v>12</v>
      </c>
      <c r="L31" s="4">
        <f t="shared" si="7"/>
        <v>63.157894736842103</v>
      </c>
      <c r="M31" s="1">
        <f t="shared" si="2"/>
        <v>9</v>
      </c>
      <c r="N31" s="3">
        <f t="shared" si="3"/>
        <v>-28.125</v>
      </c>
      <c r="O31" s="1">
        <f t="shared" si="4"/>
        <v>2</v>
      </c>
      <c r="P31" s="3">
        <f t="shared" si="5"/>
        <v>-25</v>
      </c>
    </row>
    <row r="32" spans="1:16" ht="15.75" x14ac:dyDescent="0.25">
      <c r="A32" s="11" t="s">
        <v>29</v>
      </c>
      <c r="B32" s="12">
        <v>57</v>
      </c>
      <c r="C32" s="1">
        <v>14</v>
      </c>
      <c r="D32" s="1">
        <v>6</v>
      </c>
      <c r="E32" s="1">
        <v>10</v>
      </c>
      <c r="F32" s="1">
        <v>9</v>
      </c>
      <c r="G32" s="4">
        <f t="shared" si="6"/>
        <v>90</v>
      </c>
      <c r="H32" s="1">
        <v>0</v>
      </c>
      <c r="I32" s="1">
        <v>0</v>
      </c>
      <c r="J32" s="1">
        <v>10</v>
      </c>
      <c r="K32" s="1">
        <v>0</v>
      </c>
      <c r="L32" s="4">
        <f t="shared" si="7"/>
        <v>0</v>
      </c>
      <c r="M32" s="1">
        <f t="shared" si="2"/>
        <v>14</v>
      </c>
      <c r="N32" s="3">
        <f t="shared" si="3"/>
        <v>-100</v>
      </c>
      <c r="O32" s="1">
        <f t="shared" si="4"/>
        <v>6</v>
      </c>
      <c r="P32" s="3">
        <f t="shared" si="5"/>
        <v>-100</v>
      </c>
    </row>
    <row r="33" spans="1:16" ht="15.75" x14ac:dyDescent="0.25">
      <c r="A33" s="8" t="s">
        <v>30</v>
      </c>
      <c r="B33" s="9">
        <v>52</v>
      </c>
      <c r="C33" s="1">
        <v>47</v>
      </c>
      <c r="D33" s="1">
        <v>20</v>
      </c>
      <c r="E33" s="1">
        <v>36</v>
      </c>
      <c r="F33" s="1">
        <v>34</v>
      </c>
      <c r="G33" s="4">
        <f t="shared" si="6"/>
        <v>94.444444444444443</v>
      </c>
      <c r="H33" s="1">
        <v>28</v>
      </c>
      <c r="I33" s="1">
        <v>12</v>
      </c>
      <c r="J33" s="1">
        <v>36</v>
      </c>
      <c r="K33" s="1">
        <v>20</v>
      </c>
      <c r="L33" s="4">
        <f t="shared" si="7"/>
        <v>55.555555555555557</v>
      </c>
      <c r="M33" s="1">
        <f t="shared" si="2"/>
        <v>19</v>
      </c>
      <c r="N33" s="3">
        <f t="shared" si="3"/>
        <v>-40.425531914893618</v>
      </c>
      <c r="O33" s="1">
        <f t="shared" si="4"/>
        <v>8</v>
      </c>
      <c r="P33" s="3">
        <f t="shared" si="5"/>
        <v>-40</v>
      </c>
    </row>
    <row r="34" spans="1:16" ht="15.75" x14ac:dyDescent="0.25">
      <c r="A34" s="13" t="s">
        <v>31</v>
      </c>
      <c r="B34" s="14">
        <v>39</v>
      </c>
      <c r="C34" s="1">
        <v>0</v>
      </c>
      <c r="D34" s="1">
        <v>0</v>
      </c>
      <c r="E34" s="1">
        <v>4</v>
      </c>
      <c r="F34" s="1">
        <v>0</v>
      </c>
      <c r="G34" s="4">
        <f t="shared" si="6"/>
        <v>0</v>
      </c>
      <c r="H34" s="1">
        <v>0</v>
      </c>
      <c r="I34" s="1">
        <v>0</v>
      </c>
      <c r="J34" s="1">
        <v>4</v>
      </c>
      <c r="K34" s="1">
        <v>0</v>
      </c>
      <c r="L34" s="4">
        <f t="shared" si="7"/>
        <v>0</v>
      </c>
      <c r="M34" s="1">
        <f t="shared" si="2"/>
        <v>0</v>
      </c>
      <c r="N34" s="3" t="e">
        <f t="shared" si="3"/>
        <v>#DIV/0!</v>
      </c>
      <c r="O34" s="1">
        <f t="shared" si="4"/>
        <v>0</v>
      </c>
      <c r="P34" s="3" t="e">
        <f t="shared" si="5"/>
        <v>#DIV/0!</v>
      </c>
    </row>
    <row r="35" spans="1:16" x14ac:dyDescent="0.25">
      <c r="A35" s="17" t="s">
        <v>38</v>
      </c>
      <c r="B35" s="17"/>
      <c r="C35" s="5">
        <f>SUM(C3:C34)</f>
        <v>3763</v>
      </c>
      <c r="D35" s="5">
        <f>SUM(D3:D34)</f>
        <v>865</v>
      </c>
      <c r="E35" s="5">
        <f>SUM(E3:E34)</f>
        <v>1832</v>
      </c>
      <c r="F35" s="5">
        <f>SUM(F3:F34)</f>
        <v>1493</v>
      </c>
      <c r="G35" s="6">
        <f>AVERAGE(G3:G34)</f>
        <v>82.597289113495933</v>
      </c>
      <c r="H35" s="5">
        <f>SUM(H3:H34)</f>
        <v>1743</v>
      </c>
      <c r="I35" s="5">
        <f>SUM(I3:I34)</f>
        <v>456</v>
      </c>
      <c r="J35" s="5">
        <f>SUM(J3:J34)</f>
        <v>1816</v>
      </c>
      <c r="K35" s="5">
        <f>SUM(K3:K34)</f>
        <v>717</v>
      </c>
      <c r="L35" s="6">
        <f>AVERAGE(L3:L34)</f>
        <v>37.405415024413358</v>
      </c>
      <c r="M35" s="5">
        <f t="shared" si="2"/>
        <v>2020</v>
      </c>
      <c r="N35" s="7">
        <f t="shared" si="3"/>
        <v>-53.680574010098326</v>
      </c>
      <c r="O35" s="5">
        <f t="shared" si="4"/>
        <v>409</v>
      </c>
      <c r="P35" s="7">
        <f t="shared" si="5"/>
        <v>-47.283236994219656</v>
      </c>
    </row>
  </sheetData>
  <mergeCells count="11">
    <mergeCell ref="O1:P1"/>
    <mergeCell ref="M1:N1"/>
    <mergeCell ref="J1:K1"/>
    <mergeCell ref="A35:B35"/>
    <mergeCell ref="A1:A2"/>
    <mergeCell ref="B1:B2"/>
    <mergeCell ref="H1:I1"/>
    <mergeCell ref="E1:F1"/>
    <mergeCell ref="G1:G2"/>
    <mergeCell ref="L1:L2"/>
    <mergeCell ref="C1:D1"/>
  </mergeCells>
  <conditionalFormatting sqref="G3:I3">
    <cfRule type="cellIs" dxfId="9" priority="23" operator="greaterThan">
      <formula>70</formula>
    </cfRule>
  </conditionalFormatting>
  <conditionalFormatting sqref="L3">
    <cfRule type="cellIs" dxfId="8" priority="18" operator="greaterThan">
      <formula>70</formula>
    </cfRule>
  </conditionalFormatting>
  <conditionalFormatting sqref="L3:L35 G3:G35">
    <cfRule type="cellIs" dxfId="7" priority="14" operator="between">
      <formula>60</formula>
      <formula>70</formula>
    </cfRule>
    <cfRule type="cellIs" dxfId="6" priority="15" operator="lessThan">
      <formula>60</formula>
    </cfRule>
    <cfRule type="cellIs" dxfId="5" priority="16" operator="lessThan">
      <formula>60</formula>
    </cfRule>
    <cfRule type="cellIs" dxfId="4" priority="17" operator="greaterThan">
      <formula>70</formula>
    </cfRule>
  </conditionalFormatting>
  <conditionalFormatting sqref="N3:N35 P3:P35">
    <cfRule type="cellIs" dxfId="3" priority="11" operator="greaterThanOrEqual">
      <formula>0</formula>
    </cfRule>
    <cfRule type="cellIs" dxfId="2" priority="12" operator="lessThan">
      <formula>-10</formula>
    </cfRule>
    <cfRule type="cellIs" dxfId="1" priority="13" operator="lessThan">
      <formula>0</formula>
    </cfRule>
  </conditionalFormatting>
  <conditionalFormatting sqref="K1:K1048576">
    <cfRule type="cellIs" dxfId="0" priority="1" operator="equal">
      <formula>0</formula>
    </cfRule>
  </conditionalFormatting>
  <pageMargins left="0.25" right="0.25" top="0.75" bottom="0.75" header="0.3" footer="0.3"/>
  <pageSetup paperSize="9" scale="6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2019-11-22T10:21:55Z</dcterms:modified>
</cp:coreProperties>
</file>